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bookViews>
    <workbookView xWindow="0" yWindow="0" windowWidth="28800" windowHeight="9975"/>
  </bookViews>
  <sheets>
    <sheet name="Preisniveau Netzbetreiber" sheetId="7" r:id="rId1"/>
    <sheet name="Detailübersicht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7" l="1"/>
  <c r="I21" i="8"/>
  <c r="I13" i="8"/>
  <c r="F25" i="8"/>
  <c r="F24" i="8"/>
  <c r="F23" i="8"/>
  <c r="F22" i="8"/>
  <c r="F26" i="8" s="1"/>
  <c r="F18" i="8"/>
  <c r="F12" i="8"/>
  <c r="C21" i="8"/>
  <c r="C20" i="8"/>
  <c r="C19" i="8"/>
  <c r="C12" i="8"/>
  <c r="C11" i="8"/>
  <c r="C10" i="8"/>
  <c r="C14" i="8" l="1"/>
  <c r="C23" i="8"/>
</calcChain>
</file>

<file path=xl/sharedStrings.xml><?xml version="1.0" encoding="utf-8"?>
<sst xmlns="http://schemas.openxmlformats.org/spreadsheetml/2006/main" count="78" uniqueCount="52">
  <si>
    <t>Smartphone-Tarife</t>
  </si>
  <si>
    <t>Grundgebühr pro Monat</t>
  </si>
  <si>
    <t>Tarifname</t>
  </si>
  <si>
    <t>Durchschnitt</t>
  </si>
  <si>
    <t>Preisniveau aller Tarife</t>
  </si>
  <si>
    <t>1. O2 Free S</t>
  </si>
  <si>
    <t>2. O2 Free M</t>
  </si>
  <si>
    <t>3. O2 Free L</t>
  </si>
  <si>
    <t>4. O2 Free Unlimited</t>
  </si>
  <si>
    <t>5. O2 Free S</t>
  </si>
  <si>
    <t>6. O2 Free M</t>
  </si>
  <si>
    <t>7. O2 Free L</t>
  </si>
  <si>
    <t>8. O2 Free Unlimited</t>
  </si>
  <si>
    <t>1. Red S</t>
  </si>
  <si>
    <t>2. Red M</t>
  </si>
  <si>
    <t>3. Red L</t>
  </si>
  <si>
    <t>4. Easy S</t>
  </si>
  <si>
    <t>5. Easy M</t>
  </si>
  <si>
    <t>6. Young S</t>
  </si>
  <si>
    <t>7. Young M</t>
  </si>
  <si>
    <t>8. Young L</t>
  </si>
  <si>
    <t>9. Young XL</t>
  </si>
  <si>
    <t>Spar-Tarife</t>
  </si>
  <si>
    <t>Young-Tarife</t>
  </si>
  <si>
    <t>Grundgebühr pro Monat*</t>
  </si>
  <si>
    <t>Tarife für junge Leute</t>
  </si>
  <si>
    <t>Vodafone</t>
  </si>
  <si>
    <t>1. MagentaMobil XS</t>
  </si>
  <si>
    <t>2. MagentaMobil S</t>
  </si>
  <si>
    <t>3. MagentaMobil M</t>
  </si>
  <si>
    <t>4. MagentaMobil L</t>
  </si>
  <si>
    <t>5. MagentaMobil XL</t>
  </si>
  <si>
    <t>6. MagentaMobil XS Young</t>
  </si>
  <si>
    <t>7. MagentaMobil S Young</t>
  </si>
  <si>
    <t>8. MagentaMobil M Young</t>
  </si>
  <si>
    <t>9. MagentaMobil L Young</t>
  </si>
  <si>
    <t>10. MagentaMobil XL Young</t>
  </si>
  <si>
    <t>Telekom</t>
  </si>
  <si>
    <t>13,67 GB</t>
  </si>
  <si>
    <t>5,53 GB</t>
  </si>
  <si>
    <t>9,28 GB</t>
  </si>
  <si>
    <t>Telefonica</t>
  </si>
  <si>
    <r>
      <rPr>
        <b/>
        <sz val="10"/>
        <color theme="1"/>
        <rFont val="Verdana"/>
        <family val="2"/>
      </rPr>
      <t>Methode:</t>
    </r>
    <r>
      <rPr>
        <sz val="10"/>
        <color theme="1"/>
        <rFont val="Verdana"/>
        <family val="2"/>
      </rPr>
      <t xml:space="preserve"> Es wurde die monatliche Grundgebühr und das durchschnittliche Datenvolumen (ohne unlimitierte Flatrates) aller online verfügbaren Smartphone-Vertragstarife (Postpaid, auch Junge-Leute-Tarife) für Privatkunden (Neukunden) berechnet. Nicht berücksichtigt wurden Hardware, Einmalkosten/Einrichtungskosten oder zeitliche begrenzte Rabatte/Aktionen. Reine Datentarife, Partnerkarten und Prepaid bleiben außen vor (Stand: Januar 2019). </t>
    </r>
  </si>
  <si>
    <t>Stand: Januar 2019.</t>
  </si>
  <si>
    <t>1. Tarifportfolio Telekom</t>
  </si>
  <si>
    <t>2. Tarifportfolio Vodafone</t>
  </si>
  <si>
    <t>3. Tarifportfolio O2 Telefonica</t>
  </si>
  <si>
    <t>Gesamt:</t>
  </si>
  <si>
    <t>9,49 GB</t>
  </si>
  <si>
    <t>Durchschnitt der Vertrags-Grundgebühr</t>
  </si>
  <si>
    <t>Durchschnitt des Datenvolumens</t>
  </si>
  <si>
    <t>Handytarife sind oft doppelt so groß wie nötig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</si>
</sst>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FEB15C"/>
        <bgColor rgb="FF00000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/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theme="0" tint="-0.34998626667073579"/>
      </bottom>
      <diagonal/>
    </border>
    <border>
      <left style="thin">
        <color rgb="FF9DA4AD"/>
      </left>
      <right style="thin">
        <color rgb="FF9DA4AD"/>
      </right>
      <top style="thin">
        <color rgb="FF9DA4AD"/>
      </top>
      <bottom style="thin">
        <color indexed="64"/>
      </bottom>
      <diagonal/>
    </border>
    <border>
      <left style="thin">
        <color rgb="FF9DA4AD"/>
      </left>
      <right style="thin">
        <color rgb="FF9DA4AD"/>
      </right>
      <top/>
      <bottom style="thin">
        <color theme="0" tint="-0.34998626667073579"/>
      </bottom>
      <diagonal/>
    </border>
    <border>
      <left/>
      <right/>
      <top/>
      <bottom style="thin">
        <color rgb="FF9DA4AD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8" fontId="0" fillId="2" borderId="0" xfId="0" applyNumberFormat="1" applyFill="1"/>
    <xf numFmtId="0" fontId="0" fillId="3" borderId="0" xfId="0" applyFill="1"/>
    <xf numFmtId="8" fontId="2" fillId="2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4" fontId="5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/>
    <xf numFmtId="0" fontId="2" fillId="5" borderId="2" xfId="0" applyFont="1" applyFill="1" applyBorder="1" applyAlignment="1">
      <alignment horizontal="left" vertical="center" wrapText="1"/>
    </xf>
    <xf numFmtId="0" fontId="9" fillId="3" borderId="0" xfId="0" applyFont="1" applyFill="1"/>
    <xf numFmtId="0" fontId="3" fillId="5" borderId="3" xfId="0" applyFont="1" applyFill="1" applyBorder="1" applyAlignment="1">
      <alignment horizontal="left" vertical="center" wrapText="1"/>
    </xf>
    <xf numFmtId="8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8" fontId="3" fillId="2" borderId="5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8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0" fillId="2" borderId="0" xfId="0" applyFont="1" applyFill="1"/>
    <xf numFmtId="8" fontId="3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B65D"/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1</xdr:row>
      <xdr:rowOff>161925</xdr:rowOff>
    </xdr:from>
    <xdr:to>
      <xdr:col>8</xdr:col>
      <xdr:colOff>1370198</xdr:colOff>
      <xdr:row>4</xdr:row>
      <xdr:rowOff>24426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352425"/>
          <a:ext cx="1408298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1</xdr:row>
      <xdr:rowOff>28575</xdr:rowOff>
    </xdr:from>
    <xdr:to>
      <xdr:col>8</xdr:col>
      <xdr:colOff>1884548</xdr:colOff>
      <xdr:row>3</xdr:row>
      <xdr:rowOff>91101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0" y="219075"/>
          <a:ext cx="1408298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/>
  </sheetViews>
  <sheetFormatPr baseColWidth="10" defaultRowHeight="15" x14ac:dyDescent="0.25"/>
  <cols>
    <col min="1" max="1" width="8" customWidth="1"/>
    <col min="2" max="2" width="20.7109375" customWidth="1"/>
    <col min="3" max="3" width="22.42578125" customWidth="1"/>
    <col min="4" max="4" width="24.140625" customWidth="1"/>
    <col min="5" max="5" width="5.28515625" customWidth="1"/>
    <col min="6" max="8" width="11.42578125" style="1"/>
    <col min="9" max="9" width="23.5703125" style="1" customWidth="1"/>
    <col min="10" max="16384" width="11.42578125" style="1"/>
  </cols>
  <sheetData>
    <row r="1" spans="1:9" x14ac:dyDescent="0.25">
      <c r="A1" s="7"/>
      <c r="B1" s="7"/>
      <c r="C1" s="7"/>
      <c r="D1" s="7"/>
      <c r="E1" s="7"/>
    </row>
    <row r="2" spans="1:9" x14ac:dyDescent="0.25">
      <c r="A2" s="7"/>
      <c r="B2" s="7"/>
      <c r="C2" s="7"/>
      <c r="D2" s="7"/>
      <c r="E2" s="7"/>
    </row>
    <row r="3" spans="1:9" ht="18" x14ac:dyDescent="0.25">
      <c r="A3" s="7"/>
      <c r="B3" s="22" t="s">
        <v>51</v>
      </c>
      <c r="C3" s="7"/>
      <c r="D3" s="7"/>
      <c r="E3" s="7"/>
    </row>
    <row r="4" spans="1:9" ht="15.75" x14ac:dyDescent="0.25">
      <c r="A4" s="7"/>
      <c r="B4" s="10"/>
      <c r="C4" s="7"/>
      <c r="D4" s="7"/>
      <c r="E4" s="7"/>
    </row>
    <row r="5" spans="1:9" ht="34.5" customHeight="1" x14ac:dyDescent="0.25">
      <c r="A5" s="1"/>
      <c r="B5" s="27" t="s">
        <v>49</v>
      </c>
      <c r="C5" s="27"/>
      <c r="D5" s="25" t="s">
        <v>50</v>
      </c>
      <c r="E5" s="1"/>
    </row>
    <row r="6" spans="1:9" x14ac:dyDescent="0.25">
      <c r="A6" s="1"/>
      <c r="B6" s="15" t="s">
        <v>37</v>
      </c>
      <c r="C6" s="16">
        <v>41.25</v>
      </c>
      <c r="D6" s="16" t="s">
        <v>39</v>
      </c>
      <c r="E6" s="1"/>
    </row>
    <row r="7" spans="1:9" x14ac:dyDescent="0.25">
      <c r="A7" s="1"/>
      <c r="B7" s="15" t="s">
        <v>26</v>
      </c>
      <c r="C7" s="16">
        <v>33.32</v>
      </c>
      <c r="D7" s="16" t="s">
        <v>40</v>
      </c>
      <c r="E7" s="1"/>
    </row>
    <row r="8" spans="1:9" x14ac:dyDescent="0.25">
      <c r="A8" s="1"/>
      <c r="B8" s="15" t="s">
        <v>41</v>
      </c>
      <c r="C8" s="16">
        <v>35.619999999999997</v>
      </c>
      <c r="D8" s="16" t="s">
        <v>38</v>
      </c>
      <c r="E8" s="1"/>
    </row>
    <row r="9" spans="1:9" x14ac:dyDescent="0.25">
      <c r="A9" s="1"/>
      <c r="B9" s="15" t="s">
        <v>47</v>
      </c>
      <c r="C9" s="16">
        <f>SUM(C6:C8)/3</f>
        <v>36.729999999999997</v>
      </c>
      <c r="D9" s="16" t="s">
        <v>48</v>
      </c>
      <c r="E9" s="1"/>
    </row>
    <row r="10" spans="1:9" x14ac:dyDescent="0.25">
      <c r="A10" s="1"/>
      <c r="B10" s="23"/>
      <c r="C10" s="23"/>
      <c r="D10" s="23"/>
      <c r="E10" s="1"/>
    </row>
    <row r="11" spans="1:9" x14ac:dyDescent="0.25">
      <c r="A11" s="1"/>
      <c r="B11" s="23"/>
      <c r="C11" s="23"/>
      <c r="D11" s="23"/>
      <c r="E11" s="1"/>
    </row>
    <row r="12" spans="1:9" ht="69" customHeight="1" x14ac:dyDescent="0.25">
      <c r="A12" s="1"/>
      <c r="B12" s="28" t="s">
        <v>42</v>
      </c>
      <c r="C12" s="28"/>
      <c r="D12" s="28"/>
      <c r="E12" s="28"/>
      <c r="F12" s="28"/>
      <c r="G12" s="28"/>
      <c r="H12" s="28"/>
      <c r="I12" s="28"/>
    </row>
    <row r="13" spans="1:9" x14ac:dyDescent="0.25">
      <c r="A13" s="1"/>
      <c r="B13" s="1"/>
      <c r="C13" s="1"/>
      <c r="D13" s="1"/>
      <c r="E13" s="1"/>
    </row>
    <row r="14" spans="1:9" x14ac:dyDescent="0.25">
      <c r="A14" s="1"/>
      <c r="B14" s="21"/>
      <c r="C14" s="1"/>
      <c r="D14" s="1"/>
      <c r="E14" s="1"/>
    </row>
    <row r="15" spans="1:9" x14ac:dyDescent="0.25">
      <c r="A15" s="1"/>
      <c r="B15" s="21"/>
      <c r="C15" s="1"/>
      <c r="D15" s="1"/>
      <c r="E15" s="1"/>
    </row>
    <row r="16" spans="1:9" x14ac:dyDescent="0.25">
      <c r="A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3"/>
      <c r="C46" s="3"/>
      <c r="D46" s="3"/>
      <c r="E46" s="1"/>
    </row>
    <row r="47" spans="1:5" x14ac:dyDescent="0.25">
      <c r="A47" s="1"/>
      <c r="B47" s="3"/>
      <c r="C47" s="3"/>
      <c r="D47" s="3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3"/>
      <c r="C52" s="3"/>
      <c r="D52" s="3"/>
      <c r="E52" s="1"/>
    </row>
    <row r="53" spans="1:5" x14ac:dyDescent="0.25">
      <c r="A53" s="1"/>
      <c r="B53" s="3"/>
      <c r="C53" s="3"/>
      <c r="D53" s="3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2"/>
      <c r="B57" s="1"/>
      <c r="C57" s="1"/>
      <c r="D57" s="1"/>
      <c r="E57" s="1"/>
    </row>
    <row r="58" spans="1:5" x14ac:dyDescent="0.25">
      <c r="A58" s="1"/>
      <c r="B58" s="3"/>
      <c r="C58" s="3"/>
      <c r="D58" s="3"/>
      <c r="E58" s="1"/>
    </row>
    <row r="59" spans="1:5" x14ac:dyDescent="0.25">
      <c r="A59" s="1"/>
      <c r="B59" s="3"/>
      <c r="C59" s="3"/>
      <c r="D59" s="3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3"/>
      <c r="C64" s="3"/>
      <c r="D64" s="3"/>
      <c r="E64" s="1"/>
    </row>
    <row r="65" spans="1:5" x14ac:dyDescent="0.25">
      <c r="A65" s="1"/>
      <c r="B65" s="3"/>
      <c r="C65" s="3"/>
      <c r="D65" s="3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3"/>
      <c r="C70" s="3"/>
      <c r="D70" s="3"/>
      <c r="E70" s="1"/>
    </row>
    <row r="71" spans="1:5" x14ac:dyDescent="0.25">
      <c r="A71" s="1"/>
      <c r="B71" s="3"/>
      <c r="C71" s="3"/>
      <c r="D71" s="3"/>
      <c r="E71" s="1"/>
    </row>
  </sheetData>
  <mergeCells count="2">
    <mergeCell ref="B5:C5"/>
    <mergeCell ref="B12:I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1"/>
  <sheetViews>
    <sheetView workbookViewId="0"/>
  </sheetViews>
  <sheetFormatPr baseColWidth="10" defaultRowHeight="15" x14ac:dyDescent="0.25"/>
  <cols>
    <col min="1" max="1" width="11.42578125" style="1"/>
    <col min="2" max="2" width="30.140625" style="1" customWidth="1"/>
    <col min="3" max="3" width="28.28515625" style="1" customWidth="1"/>
    <col min="4" max="4" width="11.42578125" style="1"/>
    <col min="5" max="5" width="20.7109375" style="1" customWidth="1"/>
    <col min="6" max="6" width="33.28515625" style="1" customWidth="1"/>
    <col min="7" max="7" width="11.42578125" style="1"/>
    <col min="8" max="8" width="23.28515625" style="1" customWidth="1"/>
    <col min="9" max="9" width="28.7109375" style="1" customWidth="1"/>
    <col min="10" max="16384" width="11.42578125" style="1"/>
  </cols>
  <sheetData>
    <row r="3" spans="2:9" ht="18" x14ac:dyDescent="0.25">
      <c r="B3" s="22" t="s">
        <v>51</v>
      </c>
      <c r="C3" s="7"/>
      <c r="D3" s="7"/>
    </row>
    <row r="4" spans="2:9" ht="18" x14ac:dyDescent="0.25">
      <c r="B4" s="22"/>
      <c r="C4" s="7"/>
      <c r="D4" s="7"/>
    </row>
    <row r="5" spans="2:9" ht="15.75" x14ac:dyDescent="0.25">
      <c r="B5" s="24" t="s">
        <v>44</v>
      </c>
      <c r="C5" s="7"/>
      <c r="D5" s="7"/>
      <c r="E5" s="24" t="s">
        <v>45</v>
      </c>
      <c r="H5" s="24" t="s">
        <v>46</v>
      </c>
    </row>
    <row r="6" spans="2:9" x14ac:dyDescent="0.25">
      <c r="B6" s="7"/>
      <c r="C6" s="7"/>
      <c r="D6" s="7"/>
    </row>
    <row r="7" spans="2:9" x14ac:dyDescent="0.25">
      <c r="B7" s="11" t="s">
        <v>0</v>
      </c>
      <c r="C7" s="8"/>
      <c r="D7" s="7"/>
      <c r="E7" s="11" t="s">
        <v>0</v>
      </c>
      <c r="F7" s="8"/>
      <c r="H7" s="11" t="s">
        <v>0</v>
      </c>
      <c r="I7" s="8"/>
    </row>
    <row r="8" spans="2:9" ht="15" customHeight="1" x14ac:dyDescent="0.25">
      <c r="B8" s="6" t="s">
        <v>2</v>
      </c>
      <c r="C8" s="6" t="s">
        <v>1</v>
      </c>
      <c r="D8" s="7"/>
      <c r="E8" s="6" t="s">
        <v>2</v>
      </c>
      <c r="F8" s="6" t="s">
        <v>1</v>
      </c>
      <c r="H8" s="6" t="s">
        <v>2</v>
      </c>
      <c r="I8" s="6" t="s">
        <v>1</v>
      </c>
    </row>
    <row r="9" spans="2:9" ht="15" customHeight="1" x14ac:dyDescent="0.25">
      <c r="B9" s="13" t="s">
        <v>27</v>
      </c>
      <c r="C9" s="5">
        <v>19.95</v>
      </c>
      <c r="D9" s="12"/>
      <c r="E9" s="13" t="s">
        <v>13</v>
      </c>
      <c r="F9" s="5">
        <v>34.99</v>
      </c>
      <c r="H9" s="13" t="s">
        <v>5</v>
      </c>
      <c r="I9" s="5">
        <v>19.989999999999998</v>
      </c>
    </row>
    <row r="10" spans="2:9" ht="15" customHeight="1" x14ac:dyDescent="0.25">
      <c r="B10" s="13" t="s">
        <v>28</v>
      </c>
      <c r="C10" s="5">
        <f>(29.95*12+36.95*12)/24</f>
        <v>33.449999999999996</v>
      </c>
      <c r="D10" s="12"/>
      <c r="E10" s="13" t="s">
        <v>14</v>
      </c>
      <c r="F10" s="5">
        <v>44.99</v>
      </c>
      <c r="H10" s="13" t="s">
        <v>6</v>
      </c>
      <c r="I10" s="5">
        <v>29.99</v>
      </c>
    </row>
    <row r="11" spans="2:9" ht="15" customHeight="1" x14ac:dyDescent="0.25">
      <c r="B11" s="13" t="s">
        <v>29</v>
      </c>
      <c r="C11" s="5">
        <f>(34.95*12+46.95*12)/24</f>
        <v>40.95000000000001</v>
      </c>
      <c r="D11" s="7"/>
      <c r="E11" s="19" t="s">
        <v>15</v>
      </c>
      <c r="F11" s="20">
        <v>54.99</v>
      </c>
      <c r="H11" s="13" t="s">
        <v>7</v>
      </c>
      <c r="I11" s="5">
        <v>39.99</v>
      </c>
    </row>
    <row r="12" spans="2:9" ht="15" customHeight="1" x14ac:dyDescent="0.25">
      <c r="B12" s="13" t="s">
        <v>30</v>
      </c>
      <c r="C12" s="5">
        <f>(39.95*12+56.95*12)/24</f>
        <v>48.45000000000001</v>
      </c>
      <c r="D12" s="9"/>
      <c r="E12" s="17" t="s">
        <v>3</v>
      </c>
      <c r="F12" s="18">
        <f>SUM(F9:F11)/3</f>
        <v>44.99</v>
      </c>
      <c r="H12" s="19" t="s">
        <v>8</v>
      </c>
      <c r="I12" s="20">
        <v>59.99</v>
      </c>
    </row>
    <row r="13" spans="2:9" ht="15" customHeight="1" x14ac:dyDescent="0.25">
      <c r="B13" s="19" t="s">
        <v>31</v>
      </c>
      <c r="C13" s="20">
        <v>79.95</v>
      </c>
      <c r="D13" s="9"/>
      <c r="H13" s="17" t="s">
        <v>3</v>
      </c>
      <c r="I13" s="18">
        <f>SUM(I9:I12)/4</f>
        <v>37.49</v>
      </c>
    </row>
    <row r="14" spans="2:9" x14ac:dyDescent="0.25">
      <c r="B14" s="17" t="s">
        <v>3</v>
      </c>
      <c r="C14" s="18">
        <f>SUM(C9:C13)/5</f>
        <v>44.55</v>
      </c>
      <c r="D14" s="7"/>
      <c r="E14" s="11" t="s">
        <v>22</v>
      </c>
      <c r="F14" s="7"/>
    </row>
    <row r="15" spans="2:9" x14ac:dyDescent="0.25">
      <c r="B15" s="26"/>
      <c r="C15" s="23"/>
      <c r="D15" s="7"/>
      <c r="E15" s="6" t="s">
        <v>2</v>
      </c>
      <c r="F15" s="6" t="s">
        <v>1</v>
      </c>
      <c r="H15" s="11" t="s">
        <v>25</v>
      </c>
      <c r="I15" s="11"/>
    </row>
    <row r="16" spans="2:9" x14ac:dyDescent="0.25">
      <c r="B16" s="11" t="s">
        <v>25</v>
      </c>
      <c r="C16" s="11"/>
      <c r="D16" s="7"/>
      <c r="E16" s="13" t="s">
        <v>16</v>
      </c>
      <c r="F16" s="5">
        <v>19.989999999999998</v>
      </c>
      <c r="H16" s="6" t="s">
        <v>2</v>
      </c>
      <c r="I16" s="6" t="s">
        <v>1</v>
      </c>
    </row>
    <row r="17" spans="2:9" ht="15" customHeight="1" x14ac:dyDescent="0.25">
      <c r="B17" s="6" t="s">
        <v>2</v>
      </c>
      <c r="C17" s="6" t="s">
        <v>1</v>
      </c>
      <c r="D17" s="7"/>
      <c r="E17" s="19" t="s">
        <v>17</v>
      </c>
      <c r="F17" s="20">
        <v>29.99</v>
      </c>
      <c r="H17" s="13" t="s">
        <v>9</v>
      </c>
      <c r="I17" s="5">
        <v>14.99</v>
      </c>
    </row>
    <row r="18" spans="2:9" ht="15" customHeight="1" x14ac:dyDescent="0.25">
      <c r="B18" s="13" t="s">
        <v>32</v>
      </c>
      <c r="C18" s="5">
        <v>9.9499999999999993</v>
      </c>
      <c r="D18" s="7"/>
      <c r="E18" s="17" t="s">
        <v>3</v>
      </c>
      <c r="F18" s="18">
        <f>SUM(F16:F17)/2</f>
        <v>24.99</v>
      </c>
      <c r="H18" s="13" t="s">
        <v>10</v>
      </c>
      <c r="I18" s="5">
        <v>24.99</v>
      </c>
    </row>
    <row r="19" spans="2:9" x14ac:dyDescent="0.25">
      <c r="B19" s="13" t="s">
        <v>33</v>
      </c>
      <c r="C19" s="5">
        <f>(24.95*12+29.95*12)/24</f>
        <v>27.45</v>
      </c>
      <c r="D19" s="7"/>
      <c r="H19" s="13" t="s">
        <v>11</v>
      </c>
      <c r="I19" s="5">
        <v>34.99</v>
      </c>
    </row>
    <row r="20" spans="2:9" x14ac:dyDescent="0.25">
      <c r="B20" s="13" t="s">
        <v>34</v>
      </c>
      <c r="C20" s="5">
        <f>(34.95*12+39.95*12)/24</f>
        <v>37.450000000000003</v>
      </c>
      <c r="D20" s="7"/>
      <c r="E20" s="11" t="s">
        <v>23</v>
      </c>
      <c r="F20" s="11"/>
      <c r="H20" s="19" t="s">
        <v>12</v>
      </c>
      <c r="I20" s="20">
        <v>59.99</v>
      </c>
    </row>
    <row r="21" spans="2:9" x14ac:dyDescent="0.25">
      <c r="B21" s="13" t="s">
        <v>35</v>
      </c>
      <c r="C21" s="5">
        <f>(39.95*12+49.95*12)/24</f>
        <v>44.95000000000001</v>
      </c>
      <c r="D21" s="7"/>
      <c r="E21" s="6" t="s">
        <v>2</v>
      </c>
      <c r="F21" s="6" t="s">
        <v>24</v>
      </c>
      <c r="H21" s="17" t="s">
        <v>3</v>
      </c>
      <c r="I21" s="18">
        <f>SUM(I17:I20)/4</f>
        <v>33.74</v>
      </c>
    </row>
    <row r="22" spans="2:9" ht="15" customHeight="1" x14ac:dyDescent="0.25">
      <c r="B22" s="19" t="s">
        <v>36</v>
      </c>
      <c r="C22" s="20">
        <v>69.95</v>
      </c>
      <c r="D22" s="7"/>
      <c r="E22" s="13" t="s">
        <v>18</v>
      </c>
      <c r="F22" s="5">
        <f>(14.99*12+22.99*12)/24</f>
        <v>18.989999999999998</v>
      </c>
    </row>
    <row r="23" spans="2:9" ht="15.75" x14ac:dyDescent="0.25">
      <c r="B23" s="17" t="s">
        <v>3</v>
      </c>
      <c r="C23" s="18">
        <f>SUM(C18:C22)/5</f>
        <v>37.950000000000003</v>
      </c>
      <c r="D23" s="7"/>
      <c r="E23" s="13" t="s">
        <v>19</v>
      </c>
      <c r="F23" s="5">
        <f>(19.99*12+27.99*12)/24</f>
        <v>23.99</v>
      </c>
      <c r="H23" s="14" t="s">
        <v>4</v>
      </c>
      <c r="I23" s="4"/>
    </row>
    <row r="24" spans="2:9" x14ac:dyDescent="0.25">
      <c r="B24" s="7"/>
      <c r="C24" s="7"/>
      <c r="D24" s="7"/>
      <c r="E24" s="13" t="s">
        <v>20</v>
      </c>
      <c r="F24" s="5">
        <f>(24.99*12+37.99*12)/24</f>
        <v>31.49</v>
      </c>
      <c r="H24" s="15" t="s">
        <v>3</v>
      </c>
      <c r="I24" s="16">
        <v>35.619999999999997</v>
      </c>
    </row>
    <row r="25" spans="2:9" ht="15.75" x14ac:dyDescent="0.25">
      <c r="B25" s="14" t="s">
        <v>4</v>
      </c>
      <c r="C25" s="4"/>
      <c r="E25" s="19" t="s">
        <v>21</v>
      </c>
      <c r="F25" s="20">
        <f>(32.99*12+47.99*12)/24</f>
        <v>40.49</v>
      </c>
    </row>
    <row r="26" spans="2:9" x14ac:dyDescent="0.25">
      <c r="B26" s="15" t="s">
        <v>3</v>
      </c>
      <c r="C26" s="16">
        <v>41.25</v>
      </c>
      <c r="E26" s="17" t="s">
        <v>3</v>
      </c>
      <c r="F26" s="18">
        <f>SUM(F22:F25)/4</f>
        <v>28.740000000000002</v>
      </c>
    </row>
    <row r="28" spans="2:9" ht="15.75" x14ac:dyDescent="0.25">
      <c r="E28" s="14" t="s">
        <v>4</v>
      </c>
      <c r="F28" s="4"/>
    </row>
    <row r="29" spans="2:9" x14ac:dyDescent="0.25">
      <c r="E29" s="15" t="s">
        <v>3</v>
      </c>
      <c r="F29" s="16">
        <v>33.32</v>
      </c>
    </row>
    <row r="31" spans="2:9" x14ac:dyDescent="0.25">
      <c r="B31" s="1" t="s">
        <v>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Preisniveau Netzbetreiber</vt:lpstr>
      <vt:lpstr>Detailübersicht</vt:lpstr>
    </vt:vector>
  </TitlesOfParts>
  <Company>Verivox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Katharina Frank</cp:lastModifiedBy>
  <dcterms:created xsi:type="dcterms:W3CDTF">2019-01-10T12:46:54Z</dcterms:created>
  <dcterms:modified xsi:type="dcterms:W3CDTF">2019-02-27T15:09:06Z</dcterms:modified>
</cp:coreProperties>
</file>